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ontreras\Documents\ALMA ERIKA\CUENTA PUBLICA\2021\ANUAL\"/>
    </mc:Choice>
  </mc:AlternateContent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-105" yWindow="-105" windowWidth="23250" windowHeight="12570"/>
  </bookViews>
  <sheets>
    <sheet name="EAEPE_COG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3" i="1" l="1"/>
  <c r="G53" i="1"/>
  <c r="D34" i="1" l="1"/>
  <c r="D33" i="1"/>
  <c r="D32" i="1"/>
  <c r="D31" i="1"/>
  <c r="D30" i="1"/>
  <c r="D29" i="1"/>
  <c r="D28" i="1"/>
  <c r="D42" i="1" l="1"/>
  <c r="D18" i="1"/>
  <c r="D22" i="1"/>
  <c r="D10" i="1"/>
  <c r="E13" i="1" l="1"/>
  <c r="H80" i="1" l="1"/>
  <c r="H79" i="1"/>
  <c r="H78" i="1"/>
  <c r="H77" i="1"/>
  <c r="H76" i="1"/>
  <c r="H70" i="1"/>
  <c r="H68" i="1"/>
  <c r="H62" i="1"/>
  <c r="H60" i="1"/>
  <c r="H21" i="1"/>
  <c r="H20" i="1"/>
  <c r="H15" i="1"/>
  <c r="H13" i="1"/>
  <c r="G17" i="1"/>
  <c r="F17" i="1"/>
  <c r="D17" i="1"/>
  <c r="C17" i="1"/>
  <c r="G27" i="1"/>
  <c r="F27" i="1"/>
  <c r="D27" i="1"/>
  <c r="C27" i="1"/>
  <c r="G37" i="1"/>
  <c r="F37" i="1"/>
  <c r="D37" i="1"/>
  <c r="C37" i="1"/>
  <c r="G47" i="1"/>
  <c r="F47" i="1"/>
  <c r="D47" i="1"/>
  <c r="C47" i="1"/>
  <c r="G57" i="1"/>
  <c r="F57" i="1"/>
  <c r="D57" i="1"/>
  <c r="C57" i="1"/>
  <c r="E61" i="1"/>
  <c r="H61" i="1" s="1"/>
  <c r="G61" i="1"/>
  <c r="F61" i="1"/>
  <c r="D61" i="1"/>
  <c r="C61" i="1"/>
  <c r="G69" i="1"/>
  <c r="F69" i="1"/>
  <c r="D69" i="1"/>
  <c r="C69" i="1"/>
  <c r="E69" i="1" s="1"/>
  <c r="H69" i="1" s="1"/>
  <c r="G73" i="1"/>
  <c r="F73" i="1"/>
  <c r="F81" i="1" s="1"/>
  <c r="D73" i="1"/>
  <c r="C73" i="1"/>
  <c r="E73" i="1" s="1"/>
  <c r="H73" i="1" s="1"/>
  <c r="G9" i="1"/>
  <c r="F9" i="1"/>
  <c r="D9" i="1"/>
  <c r="E79" i="1"/>
  <c r="E78" i="1"/>
  <c r="E77" i="1"/>
  <c r="E76" i="1"/>
  <c r="E75" i="1"/>
  <c r="H75" i="1" s="1"/>
  <c r="E74" i="1"/>
  <c r="H74" i="1" s="1"/>
  <c r="E72" i="1"/>
  <c r="H72" i="1" s="1"/>
  <c r="E71" i="1"/>
  <c r="H71" i="1" s="1"/>
  <c r="E70" i="1"/>
  <c r="E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E20" i="1"/>
  <c r="E19" i="1"/>
  <c r="H19" i="1" s="1"/>
  <c r="E18" i="1"/>
  <c r="H18" i="1" s="1"/>
  <c r="E16" i="1"/>
  <c r="H16" i="1" s="1"/>
  <c r="E15" i="1"/>
  <c r="E14" i="1"/>
  <c r="H14" i="1" s="1"/>
  <c r="E12" i="1"/>
  <c r="H12" i="1" s="1"/>
  <c r="E11" i="1"/>
  <c r="H11" i="1" s="1"/>
  <c r="E10" i="1"/>
  <c r="H10" i="1" s="1"/>
  <c r="C9" i="1"/>
  <c r="G81" i="1" l="1"/>
  <c r="E27" i="1"/>
  <c r="H27" i="1" s="1"/>
  <c r="E37" i="1"/>
  <c r="H37" i="1" s="1"/>
  <c r="D81" i="1"/>
  <c r="E17" i="1"/>
  <c r="H17" i="1" s="1"/>
  <c r="E57" i="1"/>
  <c r="H57" i="1" s="1"/>
  <c r="E9" i="1"/>
  <c r="H9" i="1" s="1"/>
  <c r="C81" i="1"/>
  <c r="E47" i="1"/>
  <c r="H47" i="1" s="1"/>
  <c r="E81" i="1" l="1"/>
  <c r="H81" i="1" s="1"/>
</calcChain>
</file>

<file path=xl/sharedStrings.xml><?xml version="1.0" encoding="utf-8"?>
<sst xmlns="http://schemas.openxmlformats.org/spreadsheetml/2006/main" count="92" uniqueCount="92">
  <si>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</si>
  <si>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</si>
  <si>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</si>
  <si>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</si>
  <si>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</si>
  <si>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</si>
  <si>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</si>
  <si>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</si>
  <si>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</si>
  <si>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</si>
  <si>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</si>
  <si>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</si>
  <si>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</si>
  <si>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</si>
  <si>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</si>
  <si>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</si>
  <si>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</si>
  <si>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</si>
  <si>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</si>
  <si>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</si>
  <si>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</si>
  <si>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</si>
  <si>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</si>
  <si>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</si>
  <si>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</si>
  <si>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</si>
  <si>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</si>
  <si>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</si>
  <si>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</si>
  <si>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</si>
  <si>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</si>
  <si>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</si>
  <si>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</si>
  <si>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</si>
  <si>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</si>
  <si>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</si>
  <si>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</si>
  <si>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</si>
  <si>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</si>
  <si>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</si>
  <si>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</si>
  <si>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</si>
  <si>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</si>
  <si>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</si>
  <si>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</si>
  <si>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</si>
  <si>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</si>
  <si>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</si>
  <si>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</si>
  <si>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</si>
  <si>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</si>
  <si>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</si>
  <si>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</si>
  <si>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</si>
  <si>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</si>
  <si>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</si>
  <si>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</si>
  <si>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</si>
  <si>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</si>
  <si>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</si>
  <si>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</si>
  <si>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</si>
  <si>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</si>
  <si>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</si>
  <si>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</si>
  <si>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</si>
  <si>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</si>
  <si>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</si>
  <si>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</si>
  <si>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</si>
  <si>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</si>
  <si>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</si>
  <si>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</si>
  <si>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</si>
  <si>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</si>
  <si>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</si>
  <si>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</si>
  <si>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</si>
  <si>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</si>
  <si>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</si>
  <si>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</si>
  <si>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</si>
  <si>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</si>
  <si>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</si>
  <si>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</si>
  <si>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</si>
  <si>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Del 01 de enero al 31 de diciembre de 2021</t>
  </si>
  <si>
    <t>Pensiones Civiles del Estado de Chihuahua</t>
  </si>
  <si>
    <t>Lic. Francisco Hugo Gutiérrez Dávila</t>
  </si>
  <si>
    <t>C.P.C. Gilberto Montañez Pérez</t>
  </si>
  <si>
    <t>Director General</t>
  </si>
  <si>
    <t>Director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</si>
</sst>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6" formatCode="#,##0_ ;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166" fontId="4" fillId="0" borderId="14" xfId="1" applyNumberFormat="1" applyFont="1" applyFill="1" applyBorder="1" applyAlignment="1" applyProtection="1">
      <alignment horizontal="right" vertical="center"/>
    </xf>
    <xf numFmtId="166" fontId="5" fillId="0" borderId="14" xfId="1" applyNumberFormat="1" applyFont="1" applyFill="1" applyBorder="1" applyAlignment="1" applyProtection="1">
      <alignment horizontal="right" vertical="center"/>
      <protection locked="0"/>
    </xf>
    <xf numFmtId="166" fontId="5" fillId="0" borderId="9" xfId="1" applyNumberFormat="1" applyFont="1" applyFill="1" applyBorder="1" applyAlignment="1" applyProtection="1">
      <alignment horizontal="right" vertical="center"/>
      <protection locked="0"/>
    </xf>
    <xf numFmtId="166" fontId="5" fillId="0" borderId="9" xfId="1" applyNumberFormat="1" applyFont="1" applyFill="1" applyBorder="1" applyAlignment="1" applyProtection="1">
      <alignment horizontal="right" vertical="center"/>
    </xf>
    <xf numFmtId="166" fontId="5" fillId="0" borderId="14" xfId="1" applyNumberFormat="1" applyFont="1" applyFill="1" applyBorder="1" applyAlignment="1" applyProtection="1">
      <alignment horizontal="right" vertical="center"/>
    </xf>
    <xf numFmtId="166" fontId="5" fillId="0" borderId="11" xfId="1" applyNumberFormat="1" applyFont="1" applyFill="1" applyBorder="1" applyAlignment="1" applyProtection="1">
      <alignment horizontal="right" vertical="center"/>
      <protection locked="0"/>
    </xf>
    <xf numFmtId="166" fontId="5" fillId="0" borderId="10" xfId="1" applyNumberFormat="1" applyFont="1" applyFill="1" applyBorder="1" applyAlignment="1" applyProtection="1">
      <alignment horizontal="right" vertical="center"/>
      <protection locked="0"/>
    </xf>
    <xf numFmtId="166" fontId="5" fillId="0" borderId="10" xfId="1" applyNumberFormat="1" applyFont="1" applyFill="1" applyBorder="1" applyAlignment="1" applyProtection="1">
      <alignment horizontal="right" vertical="center"/>
    </xf>
    <xf numFmtId="166" fontId="5" fillId="0" borderId="11" xfId="1" applyNumberFormat="1" applyFont="1" applyFill="1" applyBorder="1" applyAlignment="1" applyProtection="1">
      <alignment horizontal="right" vertical="center"/>
    </xf>
    <xf numFmtId="166" fontId="4" fillId="0" borderId="9" xfId="1" applyNumberFormat="1" applyFont="1" applyFill="1" applyBorder="1" applyAlignment="1" applyProtection="1">
      <alignment horizontal="right" vertical="center"/>
    </xf>
    <xf numFmtId="166" fontId="4" fillId="0" borderId="13" xfId="0" applyNumberFormat="1" applyFont="1" applyBorder="1"/>
    <xf numFmtId="0" fontId="0" fillId="0" borderId="0" xfId="0" applyProtection="1">
      <protection locked="0"/>
    </xf>
    <xf numFmtId="0" fontId="6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90</xdr:row>
      <xdr:rowOff>19050</xdr:rowOff>
    </xdr:from>
    <xdr:to>
      <xdr:col>1</xdr:col>
      <xdr:colOff>2609850</xdr:colOff>
      <xdr:row>90</xdr:row>
      <xdr:rowOff>20109</xdr:rowOff>
    </xdr:to>
    <xdr:cxnSp macro="">
      <xdr:nvCxnSpPr>
        <xdr:cNvPr id="2" name="Conector recto 1"/>
        <xdr:cNvCxnSpPr/>
      </xdr:nvCxnSpPr>
      <xdr:spPr>
        <a:xfrm flipV="1">
          <a:off x="323850" y="15363825"/>
          <a:ext cx="2600325" cy="1059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90</xdr:row>
      <xdr:rowOff>9525</xdr:rowOff>
    </xdr:from>
    <xdr:to>
      <xdr:col>8</xdr:col>
      <xdr:colOff>38100</xdr:colOff>
      <xdr:row>90</xdr:row>
      <xdr:rowOff>10584</xdr:rowOff>
    </xdr:to>
    <xdr:cxnSp macro="">
      <xdr:nvCxnSpPr>
        <xdr:cNvPr id="3" name="Conector recto 2"/>
        <xdr:cNvCxnSpPr/>
      </xdr:nvCxnSpPr>
      <xdr:spPr>
        <a:xfrm flipV="1">
          <a:off x="5181600" y="2105025"/>
          <a:ext cx="2686050" cy="1059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COG">
    <pageSetUpPr fitToPage="1"/>
  </sheetPr>
  <dimension ref="B1:I205"/>
  <sheetViews>
    <sheetView tabSelected="1" topLeftCell="A67" zoomScaleNormal="100" workbookViewId="0">
      <selection activeCell="F97" sqref="F97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17.85546875" style="1" bestFit="1" customWidth="1"/>
    <col min="4" max="4" width="15.140625" style="1" bestFit="1" customWidth="1"/>
    <col min="5" max="5" width="17.85546875" style="1" bestFit="1" customWidth="1"/>
    <col min="6" max="7" width="15.140625" style="1" bestFit="1" customWidth="1"/>
    <col min="8" max="8" width="17.85546875" style="1" bestFit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13" t="s">
        <v>87</v>
      </c>
      <c r="C2" s="14"/>
      <c r="D2" s="14"/>
      <c r="E2" s="14"/>
      <c r="F2" s="14"/>
      <c r="G2" s="14"/>
      <c r="H2" s="15"/>
    </row>
    <row r="3" spans="2:9" x14ac:dyDescent="0.2">
      <c r="B3" s="16" t="s">
        <v>1</v>
      </c>
      <c r="C3" s="17"/>
      <c r="D3" s="17"/>
      <c r="E3" s="17"/>
      <c r="F3" s="17"/>
      <c r="G3" s="17"/>
      <c r="H3" s="18"/>
    </row>
    <row r="4" spans="2:9" x14ac:dyDescent="0.2">
      <c r="B4" s="16" t="s">
        <v>2</v>
      </c>
      <c r="C4" s="17"/>
      <c r="D4" s="17"/>
      <c r="E4" s="17"/>
      <c r="F4" s="17"/>
      <c r="G4" s="17"/>
      <c r="H4" s="18"/>
    </row>
    <row r="5" spans="2:9" ht="12.75" thickBot="1" x14ac:dyDescent="0.25">
      <c r="B5" s="19" t="s">
        <v>86</v>
      </c>
      <c r="C5" s="20"/>
      <c r="D5" s="20"/>
      <c r="E5" s="20"/>
      <c r="F5" s="20"/>
      <c r="G5" s="20"/>
      <c r="H5" s="21"/>
    </row>
    <row r="6" spans="2:9" ht="12.75" thickBot="1" x14ac:dyDescent="0.25">
      <c r="B6" s="22" t="s">
        <v>3</v>
      </c>
      <c r="C6" s="25" t="s">
        <v>4</v>
      </c>
      <c r="D6" s="26"/>
      <c r="E6" s="26"/>
      <c r="F6" s="26"/>
      <c r="G6" s="27"/>
      <c r="H6" s="28" t="s">
        <v>5</v>
      </c>
    </row>
    <row r="7" spans="2:9" ht="24.75" thickBot="1" x14ac:dyDescent="0.25">
      <c r="B7" s="23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29"/>
    </row>
    <row r="8" spans="2:9" ht="15.75" customHeight="1" thickBot="1" x14ac:dyDescent="0.25">
      <c r="B8" s="24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6" t="s">
        <v>13</v>
      </c>
      <c r="C9" s="30">
        <f>SUM(C10:C16)</f>
        <v>394420305.61000001</v>
      </c>
      <c r="D9" s="30">
        <f>SUM(D10:D16)</f>
        <v>3008196.9</v>
      </c>
      <c r="E9" s="30">
        <f t="shared" ref="E9:E26" si="0">C9+D9</f>
        <v>397428502.50999999</v>
      </c>
      <c r="F9" s="30">
        <f>SUM(F10:F16)</f>
        <v>485327518.02999997</v>
      </c>
      <c r="G9" s="30">
        <f>SUM(G10:G16)</f>
        <v>485327518.02999997</v>
      </c>
      <c r="H9" s="30">
        <f t="shared" ref="H9:H40" si="1">E9-F9</f>
        <v>-87899015.519999981</v>
      </c>
    </row>
    <row r="10" spans="2:9" ht="12" customHeight="1" x14ac:dyDescent="0.2">
      <c r="B10" s="11" t="s">
        <v>14</v>
      </c>
      <c r="C10" s="31">
        <v>191836424.91999999</v>
      </c>
      <c r="D10" s="32">
        <f>-1219507.98+3008196.9</f>
        <v>1788688.92</v>
      </c>
      <c r="E10" s="33">
        <f t="shared" si="0"/>
        <v>193625113.83999997</v>
      </c>
      <c r="F10" s="31">
        <v>258914531.09</v>
      </c>
      <c r="G10" s="31">
        <v>258914531.09</v>
      </c>
      <c r="H10" s="34">
        <f t="shared" si="1"/>
        <v>-65289417.25000003</v>
      </c>
    </row>
    <row r="11" spans="2:9" ht="12" customHeight="1" x14ac:dyDescent="0.2">
      <c r="B11" s="11" t="s">
        <v>15</v>
      </c>
      <c r="C11" s="31">
        <v>16547904.51</v>
      </c>
      <c r="D11" s="32">
        <v>0</v>
      </c>
      <c r="E11" s="33">
        <f t="shared" si="0"/>
        <v>16547904.51</v>
      </c>
      <c r="F11" s="31">
        <v>18622448.590000004</v>
      </c>
      <c r="G11" s="31">
        <v>18622448.590000004</v>
      </c>
      <c r="H11" s="34">
        <f t="shared" si="1"/>
        <v>-2074544.0800000038</v>
      </c>
    </row>
    <row r="12" spans="2:9" ht="12" customHeight="1" x14ac:dyDescent="0.2">
      <c r="B12" s="11" t="s">
        <v>16</v>
      </c>
      <c r="C12" s="31">
        <v>77360265.079999998</v>
      </c>
      <c r="D12" s="32">
        <v>2714909.51</v>
      </c>
      <c r="E12" s="33">
        <f t="shared" si="0"/>
        <v>80075174.590000004</v>
      </c>
      <c r="F12" s="31">
        <v>98498728.230000004</v>
      </c>
      <c r="G12" s="31">
        <v>98498728.230000004</v>
      </c>
      <c r="H12" s="34">
        <f t="shared" si="1"/>
        <v>-18423553.640000001</v>
      </c>
    </row>
    <row r="13" spans="2:9" ht="12" customHeight="1" x14ac:dyDescent="0.2">
      <c r="B13" s="11" t="s">
        <v>17</v>
      </c>
      <c r="C13" s="31">
        <v>34889216.399999999</v>
      </c>
      <c r="D13" s="32">
        <v>0</v>
      </c>
      <c r="E13" s="33">
        <f>C13+D13</f>
        <v>34889216.399999999</v>
      </c>
      <c r="F13" s="31">
        <v>33634674.450000003</v>
      </c>
      <c r="G13" s="31">
        <v>33634674.450000003</v>
      </c>
      <c r="H13" s="34">
        <f t="shared" si="1"/>
        <v>1254541.9499999955</v>
      </c>
    </row>
    <row r="14" spans="2:9" ht="12" customHeight="1" x14ac:dyDescent="0.2">
      <c r="B14" s="11" t="s">
        <v>18</v>
      </c>
      <c r="C14" s="31">
        <v>39786508.350000001</v>
      </c>
      <c r="D14" s="32">
        <v>-2024898.51</v>
      </c>
      <c r="E14" s="33">
        <f t="shared" si="0"/>
        <v>37761609.840000004</v>
      </c>
      <c r="F14" s="31">
        <v>33477565.819999997</v>
      </c>
      <c r="G14" s="31">
        <v>33477565.819999997</v>
      </c>
      <c r="H14" s="34">
        <f t="shared" si="1"/>
        <v>4284044.020000007</v>
      </c>
    </row>
    <row r="15" spans="2:9" ht="12" customHeight="1" x14ac:dyDescent="0.2">
      <c r="B15" s="11" t="s">
        <v>19</v>
      </c>
      <c r="C15" s="31">
        <v>0</v>
      </c>
      <c r="D15" s="32">
        <v>0</v>
      </c>
      <c r="E15" s="33">
        <f t="shared" si="0"/>
        <v>0</v>
      </c>
      <c r="F15" s="31"/>
      <c r="G15" s="31"/>
      <c r="H15" s="34">
        <f t="shared" si="1"/>
        <v>0</v>
      </c>
    </row>
    <row r="16" spans="2:9" ht="12" customHeight="1" x14ac:dyDescent="0.2">
      <c r="B16" s="11" t="s">
        <v>20</v>
      </c>
      <c r="C16" s="31">
        <v>33999986.350000001</v>
      </c>
      <c r="D16" s="32">
        <v>529496.98</v>
      </c>
      <c r="E16" s="33">
        <f t="shared" si="0"/>
        <v>34529483.329999998</v>
      </c>
      <c r="F16" s="31">
        <v>42179569.849999994</v>
      </c>
      <c r="G16" s="31">
        <v>42179569.849999994</v>
      </c>
      <c r="H16" s="34">
        <f t="shared" si="1"/>
        <v>-7650086.5199999958</v>
      </c>
    </row>
    <row r="17" spans="2:8" ht="24" customHeight="1" x14ac:dyDescent="0.2">
      <c r="B17" s="6" t="s">
        <v>21</v>
      </c>
      <c r="C17" s="30">
        <f>SUM(C18:C26)</f>
        <v>840450023.73000002</v>
      </c>
      <c r="D17" s="30">
        <f>SUM(D18:D26)</f>
        <v>509688184.65999997</v>
      </c>
      <c r="E17" s="30">
        <f t="shared" si="0"/>
        <v>1350138208.3899999</v>
      </c>
      <c r="F17" s="30">
        <f>SUM(F18:F26)</f>
        <v>1135200827.7329648</v>
      </c>
      <c r="G17" s="30">
        <f>SUM(G18:G26)</f>
        <v>1135200827.7329648</v>
      </c>
      <c r="H17" s="30">
        <f t="shared" si="1"/>
        <v>214937380.65703511</v>
      </c>
    </row>
    <row r="18" spans="2:8" ht="24" x14ac:dyDescent="0.2">
      <c r="B18" s="9" t="s">
        <v>22</v>
      </c>
      <c r="C18" s="31">
        <v>5374712.4800000004</v>
      </c>
      <c r="D18" s="32">
        <f>29720-2570612.95</f>
        <v>-2540892.9500000002</v>
      </c>
      <c r="E18" s="33">
        <f t="shared" si="0"/>
        <v>2833819.5300000003</v>
      </c>
      <c r="F18" s="31">
        <v>5182512.8500000006</v>
      </c>
      <c r="G18" s="31">
        <v>5182512.8500000006</v>
      </c>
      <c r="H18" s="34">
        <f t="shared" si="1"/>
        <v>-2348693.3200000003</v>
      </c>
    </row>
    <row r="19" spans="2:8" ht="12" customHeight="1" x14ac:dyDescent="0.2">
      <c r="B19" s="9" t="s">
        <v>23</v>
      </c>
      <c r="C19" s="31">
        <v>182519.03</v>
      </c>
      <c r="D19" s="32">
        <v>0</v>
      </c>
      <c r="E19" s="33">
        <f t="shared" si="0"/>
        <v>182519.03</v>
      </c>
      <c r="F19" s="31">
        <v>74940.760000000009</v>
      </c>
      <c r="G19" s="31">
        <v>74940.760000000009</v>
      </c>
      <c r="H19" s="34">
        <f t="shared" si="1"/>
        <v>107578.26999999999</v>
      </c>
    </row>
    <row r="20" spans="2:8" ht="12" customHeight="1" x14ac:dyDescent="0.2">
      <c r="B20" s="9" t="s">
        <v>24</v>
      </c>
      <c r="C20" s="31">
        <v>0</v>
      </c>
      <c r="D20" s="32">
        <v>0</v>
      </c>
      <c r="E20" s="33">
        <f t="shared" si="0"/>
        <v>0</v>
      </c>
      <c r="F20" s="31">
        <v>0</v>
      </c>
      <c r="G20" s="31">
        <v>0</v>
      </c>
      <c r="H20" s="34">
        <f t="shared" si="1"/>
        <v>0</v>
      </c>
    </row>
    <row r="21" spans="2:8" ht="12" customHeight="1" x14ac:dyDescent="0.2">
      <c r="B21" s="9" t="s">
        <v>25</v>
      </c>
      <c r="C21" s="31">
        <v>1113827.03</v>
      </c>
      <c r="D21" s="32">
        <v>627200</v>
      </c>
      <c r="E21" s="33">
        <f t="shared" si="0"/>
        <v>1741027.03</v>
      </c>
      <c r="F21" s="31">
        <v>0</v>
      </c>
      <c r="G21" s="31">
        <v>0</v>
      </c>
      <c r="H21" s="34">
        <f t="shared" si="1"/>
        <v>1741027.03</v>
      </c>
    </row>
    <row r="22" spans="2:8" ht="12" customHeight="1" x14ac:dyDescent="0.2">
      <c r="B22" s="9" t="s">
        <v>26</v>
      </c>
      <c r="C22" s="31">
        <v>830251272.34000003</v>
      </c>
      <c r="D22" s="32">
        <f>761175074.91-249544197.3</f>
        <v>511630877.60999995</v>
      </c>
      <c r="E22" s="33">
        <f t="shared" si="0"/>
        <v>1341882149.95</v>
      </c>
      <c r="F22" s="31">
        <v>1125451443.76</v>
      </c>
      <c r="G22" s="31">
        <v>1125451443.76</v>
      </c>
      <c r="H22" s="34">
        <f t="shared" si="1"/>
        <v>216430706.19000006</v>
      </c>
    </row>
    <row r="23" spans="2:8" ht="12" customHeight="1" x14ac:dyDescent="0.2">
      <c r="B23" s="9" t="s">
        <v>27</v>
      </c>
      <c r="C23" s="31">
        <v>1335234.76</v>
      </c>
      <c r="D23" s="32">
        <v>35000</v>
      </c>
      <c r="E23" s="33">
        <f t="shared" si="0"/>
        <v>1370234.76</v>
      </c>
      <c r="F23" s="31">
        <v>1393348.09</v>
      </c>
      <c r="G23" s="31">
        <v>1393348.09</v>
      </c>
      <c r="H23" s="34">
        <f t="shared" si="1"/>
        <v>-23113.330000000075</v>
      </c>
    </row>
    <row r="24" spans="2:8" ht="12" customHeight="1" x14ac:dyDescent="0.2">
      <c r="B24" s="9" t="s">
        <v>28</v>
      </c>
      <c r="C24" s="31">
        <v>1046504.83</v>
      </c>
      <c r="D24" s="32">
        <v>0</v>
      </c>
      <c r="E24" s="33">
        <f t="shared" si="0"/>
        <v>1046504.83</v>
      </c>
      <c r="F24" s="31">
        <v>0</v>
      </c>
      <c r="G24" s="31">
        <v>0</v>
      </c>
      <c r="H24" s="34">
        <f t="shared" si="1"/>
        <v>1046504.83</v>
      </c>
    </row>
    <row r="25" spans="2:8" ht="12" customHeight="1" x14ac:dyDescent="0.2">
      <c r="B25" s="9" t="s">
        <v>29</v>
      </c>
      <c r="C25" s="31">
        <v>0</v>
      </c>
      <c r="D25" s="32">
        <v>0</v>
      </c>
      <c r="E25" s="33">
        <f t="shared" si="0"/>
        <v>0</v>
      </c>
      <c r="F25" s="31"/>
      <c r="G25" s="31">
        <v>0</v>
      </c>
      <c r="H25" s="34">
        <f t="shared" si="1"/>
        <v>0</v>
      </c>
    </row>
    <row r="26" spans="2:8" ht="12" customHeight="1" x14ac:dyDescent="0.2">
      <c r="B26" s="9" t="s">
        <v>30</v>
      </c>
      <c r="C26" s="31">
        <v>1145953.26</v>
      </c>
      <c r="D26" s="32">
        <v>-64000</v>
      </c>
      <c r="E26" s="33">
        <f t="shared" si="0"/>
        <v>1081953.26</v>
      </c>
      <c r="F26" s="31">
        <v>3098582.272965</v>
      </c>
      <c r="G26" s="31">
        <v>3098582.272965</v>
      </c>
      <c r="H26" s="34">
        <f t="shared" si="1"/>
        <v>-2016629.012965</v>
      </c>
    </row>
    <row r="27" spans="2:8" ht="20.100000000000001" customHeight="1" x14ac:dyDescent="0.2">
      <c r="B27" s="6" t="s">
        <v>31</v>
      </c>
      <c r="C27" s="30">
        <f>SUM(C28:C36)</f>
        <v>64951362.310000002</v>
      </c>
      <c r="D27" s="30">
        <f>SUM(D28:D36)</f>
        <v>615879040.86347449</v>
      </c>
      <c r="E27" s="30">
        <f>D27+C27</f>
        <v>680830403.17347455</v>
      </c>
      <c r="F27" s="30">
        <f>SUM(F28:F36)</f>
        <v>537865941.21703494</v>
      </c>
      <c r="G27" s="30">
        <f>SUM(G28:G36)</f>
        <v>537865941.21703494</v>
      </c>
      <c r="H27" s="30">
        <f t="shared" si="1"/>
        <v>142964461.95643961</v>
      </c>
    </row>
    <row r="28" spans="2:8" x14ac:dyDescent="0.2">
      <c r="B28" s="9" t="s">
        <v>32</v>
      </c>
      <c r="C28" s="31">
        <v>6246113.0999999996</v>
      </c>
      <c r="D28" s="32">
        <f>1894542-12520568.3465254</f>
        <v>-10626026.346525401</v>
      </c>
      <c r="E28" s="33">
        <f t="shared" ref="E28:E36" si="2">C28+D28</f>
        <v>-4379913.2465254012</v>
      </c>
      <c r="F28" s="31">
        <v>7528524.0200000005</v>
      </c>
      <c r="G28" s="31">
        <v>7528524.0200000005</v>
      </c>
      <c r="H28" s="34">
        <f t="shared" si="1"/>
        <v>-11908437.266525403</v>
      </c>
    </row>
    <row r="29" spans="2:8" x14ac:dyDescent="0.2">
      <c r="B29" s="9" t="s">
        <v>33</v>
      </c>
      <c r="C29" s="31">
        <v>12761914.68</v>
      </c>
      <c r="D29" s="32">
        <f>81250611.71-763589.97</f>
        <v>80487021.739999995</v>
      </c>
      <c r="E29" s="33">
        <f t="shared" si="2"/>
        <v>93248936.419999987</v>
      </c>
      <c r="F29" s="31">
        <v>62862521.350000001</v>
      </c>
      <c r="G29" s="31">
        <v>62862521.350000001</v>
      </c>
      <c r="H29" s="34">
        <f t="shared" si="1"/>
        <v>30386415.069999985</v>
      </c>
    </row>
    <row r="30" spans="2:8" ht="12" customHeight="1" x14ac:dyDescent="0.2">
      <c r="B30" s="9" t="s">
        <v>34</v>
      </c>
      <c r="C30" s="31">
        <v>16589182.029999999</v>
      </c>
      <c r="D30" s="32">
        <f>575345696.6-8535617.22</f>
        <v>566810079.38</v>
      </c>
      <c r="E30" s="33">
        <f t="shared" si="2"/>
        <v>583399261.40999997</v>
      </c>
      <c r="F30" s="31">
        <v>456779867.58999991</v>
      </c>
      <c r="G30" s="31">
        <v>456779867.58999991</v>
      </c>
      <c r="H30" s="34">
        <f t="shared" si="1"/>
        <v>126619393.82000005</v>
      </c>
    </row>
    <row r="31" spans="2:8" x14ac:dyDescent="0.2">
      <c r="B31" s="9" t="s">
        <v>35</v>
      </c>
      <c r="C31" s="31">
        <v>18813793.52</v>
      </c>
      <c r="D31" s="32">
        <f>-420460.91-17893166.71</f>
        <v>-18313627.620000001</v>
      </c>
      <c r="E31" s="33">
        <f t="shared" si="2"/>
        <v>500165.89999999851</v>
      </c>
      <c r="F31" s="31">
        <v>765105.84000000008</v>
      </c>
      <c r="G31" s="31">
        <v>765105.84000000008</v>
      </c>
      <c r="H31" s="34">
        <f t="shared" si="1"/>
        <v>-264939.94000000157</v>
      </c>
    </row>
    <row r="32" spans="2:8" ht="24" x14ac:dyDescent="0.2">
      <c r="B32" s="9" t="s">
        <v>36</v>
      </c>
      <c r="C32" s="31">
        <v>9032168.0999999996</v>
      </c>
      <c r="D32" s="32">
        <f>2151752.87-4609244.84</f>
        <v>-2457491.9699999997</v>
      </c>
      <c r="E32" s="33">
        <f t="shared" si="2"/>
        <v>6574676.1299999999</v>
      </c>
      <c r="F32" s="31">
        <v>9196858.1670350004</v>
      </c>
      <c r="G32" s="31">
        <v>9196858.1670350004</v>
      </c>
      <c r="H32" s="34">
        <f t="shared" si="1"/>
        <v>-2622182.0370350005</v>
      </c>
    </row>
    <row r="33" spans="2:8" x14ac:dyDescent="0.2">
      <c r="B33" s="9" t="s">
        <v>37</v>
      </c>
      <c r="C33" s="31">
        <v>488367.64</v>
      </c>
      <c r="D33" s="32">
        <f>250763-13065.36</f>
        <v>237697.64</v>
      </c>
      <c r="E33" s="33">
        <f t="shared" si="2"/>
        <v>726065.28</v>
      </c>
      <c r="F33" s="31">
        <v>124519.54</v>
      </c>
      <c r="G33" s="31">
        <v>124519.54</v>
      </c>
      <c r="H33" s="34">
        <f t="shared" si="1"/>
        <v>601545.74</v>
      </c>
    </row>
    <row r="34" spans="2:8" x14ac:dyDescent="0.2">
      <c r="B34" s="9" t="s">
        <v>38</v>
      </c>
      <c r="C34" s="31">
        <v>556739.1</v>
      </c>
      <c r="D34" s="32">
        <f>2000-138485.82</f>
        <v>-136485.82</v>
      </c>
      <c r="E34" s="33">
        <f t="shared" si="2"/>
        <v>420253.27999999997</v>
      </c>
      <c r="F34" s="31">
        <v>575853.88</v>
      </c>
      <c r="G34" s="31">
        <v>575853.88</v>
      </c>
      <c r="H34" s="34">
        <f t="shared" si="1"/>
        <v>-155600.60000000003</v>
      </c>
    </row>
    <row r="35" spans="2:8" x14ac:dyDescent="0.2">
      <c r="B35" s="9" t="s">
        <v>39</v>
      </c>
      <c r="C35" s="31">
        <v>338369</v>
      </c>
      <c r="D35" s="32">
        <v>0</v>
      </c>
      <c r="E35" s="33">
        <f t="shared" si="2"/>
        <v>338369</v>
      </c>
      <c r="F35" s="31">
        <v>26882.83</v>
      </c>
      <c r="G35" s="31">
        <v>26882.83</v>
      </c>
      <c r="H35" s="34">
        <f t="shared" si="1"/>
        <v>311486.17</v>
      </c>
    </row>
    <row r="36" spans="2:8" x14ac:dyDescent="0.2">
      <c r="B36" s="9" t="s">
        <v>40</v>
      </c>
      <c r="C36" s="31">
        <v>124715.14</v>
      </c>
      <c r="D36" s="32">
        <v>-122126.14</v>
      </c>
      <c r="E36" s="33">
        <f t="shared" si="2"/>
        <v>2589</v>
      </c>
      <c r="F36" s="31">
        <v>5808</v>
      </c>
      <c r="G36" s="31">
        <v>5808</v>
      </c>
      <c r="H36" s="34">
        <f t="shared" si="1"/>
        <v>-3219</v>
      </c>
    </row>
    <row r="37" spans="2:8" ht="20.100000000000001" customHeight="1" x14ac:dyDescent="0.2">
      <c r="B37" s="7" t="s">
        <v>41</v>
      </c>
      <c r="C37" s="30">
        <f>SUM(C38:C46)</f>
        <v>3271986545.0500002</v>
      </c>
      <c r="D37" s="30">
        <f>SUM(D38:D46)</f>
        <v>2801572578.8599997</v>
      </c>
      <c r="E37" s="30">
        <f>C37+D37</f>
        <v>6073559123.9099998</v>
      </c>
      <c r="F37" s="30">
        <f>SUM(F38:F46)</f>
        <v>7208003292.5299997</v>
      </c>
      <c r="G37" s="30">
        <f>SUM(G38:G46)</f>
        <v>7208003292.5299997</v>
      </c>
      <c r="H37" s="30">
        <f t="shared" si="1"/>
        <v>-1134444168.6199999</v>
      </c>
    </row>
    <row r="38" spans="2:8" ht="12" customHeight="1" x14ac:dyDescent="0.2">
      <c r="B38" s="9" t="s">
        <v>42</v>
      </c>
      <c r="C38" s="31">
        <v>0</v>
      </c>
      <c r="D38" s="32">
        <v>0</v>
      </c>
      <c r="E38" s="33">
        <f t="shared" ref="E38:E79" si="3">C38+D38</f>
        <v>0</v>
      </c>
      <c r="F38" s="31">
        <v>0</v>
      </c>
      <c r="G38" s="31">
        <v>0</v>
      </c>
      <c r="H38" s="34">
        <f t="shared" si="1"/>
        <v>0</v>
      </c>
    </row>
    <row r="39" spans="2:8" ht="12" customHeight="1" x14ac:dyDescent="0.2">
      <c r="B39" s="9" t="s">
        <v>43</v>
      </c>
      <c r="C39" s="31">
        <v>0</v>
      </c>
      <c r="D39" s="32">
        <v>0</v>
      </c>
      <c r="E39" s="33">
        <f t="shared" si="3"/>
        <v>0</v>
      </c>
      <c r="F39" s="31">
        <v>0</v>
      </c>
      <c r="G39" s="31">
        <v>0</v>
      </c>
      <c r="H39" s="34">
        <f t="shared" si="1"/>
        <v>0</v>
      </c>
    </row>
    <row r="40" spans="2:8" ht="12" customHeight="1" x14ac:dyDescent="0.2">
      <c r="B40" s="9" t="s">
        <v>44</v>
      </c>
      <c r="C40" s="31">
        <v>0</v>
      </c>
      <c r="D40" s="32">
        <v>0</v>
      </c>
      <c r="E40" s="33">
        <f t="shared" si="3"/>
        <v>0</v>
      </c>
      <c r="F40" s="31">
        <v>0</v>
      </c>
      <c r="G40" s="31">
        <v>0</v>
      </c>
      <c r="H40" s="34">
        <f t="shared" si="1"/>
        <v>0</v>
      </c>
    </row>
    <row r="41" spans="2:8" ht="12" customHeight="1" x14ac:dyDescent="0.2">
      <c r="B41" s="9" t="s">
        <v>45</v>
      </c>
      <c r="C41" s="31">
        <v>0</v>
      </c>
      <c r="D41" s="32">
        <v>0</v>
      </c>
      <c r="E41" s="33">
        <f t="shared" si="3"/>
        <v>0</v>
      </c>
      <c r="F41" s="31">
        <v>0</v>
      </c>
      <c r="G41" s="31">
        <v>0</v>
      </c>
      <c r="H41" s="34">
        <f t="shared" ref="H41:H72" si="4">E41-F41</f>
        <v>0</v>
      </c>
    </row>
    <row r="42" spans="2:8" ht="12" customHeight="1" x14ac:dyDescent="0.2">
      <c r="B42" s="9" t="s">
        <v>46</v>
      </c>
      <c r="C42" s="31">
        <v>3271986545.0500002</v>
      </c>
      <c r="D42" s="32">
        <f>2507870101.1+293702477.76</f>
        <v>2801572578.8599997</v>
      </c>
      <c r="E42" s="33">
        <f t="shared" si="3"/>
        <v>6073559123.9099998</v>
      </c>
      <c r="F42" s="31">
        <v>7208003292.5299997</v>
      </c>
      <c r="G42" s="31">
        <v>7208003292.5299997</v>
      </c>
      <c r="H42" s="34">
        <f t="shared" si="4"/>
        <v>-1134444168.6199999</v>
      </c>
    </row>
    <row r="43" spans="2:8" ht="12" customHeight="1" x14ac:dyDescent="0.2">
      <c r="B43" s="9" t="s">
        <v>47</v>
      </c>
      <c r="C43" s="31">
        <v>0</v>
      </c>
      <c r="D43" s="32">
        <v>0</v>
      </c>
      <c r="E43" s="33">
        <f t="shared" si="3"/>
        <v>0</v>
      </c>
      <c r="F43" s="31">
        <v>0</v>
      </c>
      <c r="G43" s="31">
        <v>0</v>
      </c>
      <c r="H43" s="34">
        <f t="shared" si="4"/>
        <v>0</v>
      </c>
    </row>
    <row r="44" spans="2:8" ht="12" customHeight="1" x14ac:dyDescent="0.2">
      <c r="B44" s="9" t="s">
        <v>48</v>
      </c>
      <c r="C44" s="31">
        <v>0</v>
      </c>
      <c r="D44" s="32">
        <v>0</v>
      </c>
      <c r="E44" s="33">
        <f t="shared" si="3"/>
        <v>0</v>
      </c>
      <c r="F44" s="31">
        <v>0</v>
      </c>
      <c r="G44" s="31">
        <v>0</v>
      </c>
      <c r="H44" s="34">
        <f t="shared" si="4"/>
        <v>0</v>
      </c>
    </row>
    <row r="45" spans="2:8" ht="12" customHeight="1" x14ac:dyDescent="0.2">
      <c r="B45" s="9" t="s">
        <v>49</v>
      </c>
      <c r="C45" s="31">
        <v>0</v>
      </c>
      <c r="D45" s="32">
        <v>0</v>
      </c>
      <c r="E45" s="33">
        <f t="shared" si="3"/>
        <v>0</v>
      </c>
      <c r="F45" s="31">
        <v>0</v>
      </c>
      <c r="G45" s="31">
        <v>0</v>
      </c>
      <c r="H45" s="34">
        <f t="shared" si="4"/>
        <v>0</v>
      </c>
    </row>
    <row r="46" spans="2:8" ht="12" customHeight="1" thickBot="1" x14ac:dyDescent="0.25">
      <c r="B46" s="10" t="s">
        <v>50</v>
      </c>
      <c r="C46" s="35">
        <v>0</v>
      </c>
      <c r="D46" s="36">
        <v>0</v>
      </c>
      <c r="E46" s="37">
        <f t="shared" si="3"/>
        <v>0</v>
      </c>
      <c r="F46" s="35">
        <v>0</v>
      </c>
      <c r="G46" s="35">
        <v>0</v>
      </c>
      <c r="H46" s="38">
        <f t="shared" si="4"/>
        <v>0</v>
      </c>
    </row>
    <row r="47" spans="2:8" ht="20.100000000000001" customHeight="1" x14ac:dyDescent="0.2">
      <c r="B47" s="6" t="s">
        <v>51</v>
      </c>
      <c r="C47" s="30">
        <f>SUM(C48:C56)</f>
        <v>4607609.29</v>
      </c>
      <c r="D47" s="30">
        <f>SUM(D48:D56)</f>
        <v>-1554051.2700000003</v>
      </c>
      <c r="E47" s="30">
        <f t="shared" si="3"/>
        <v>3053558.0199999996</v>
      </c>
      <c r="F47" s="30">
        <f>SUM(F48:F56)</f>
        <v>983275.24</v>
      </c>
      <c r="G47" s="30">
        <f>SUM(G48:G56)</f>
        <v>983275.24</v>
      </c>
      <c r="H47" s="30">
        <f t="shared" si="4"/>
        <v>2070282.7799999996</v>
      </c>
    </row>
    <row r="48" spans="2:8" x14ac:dyDescent="0.2">
      <c r="B48" s="9" t="s">
        <v>52</v>
      </c>
      <c r="C48" s="31">
        <v>1984377.19</v>
      </c>
      <c r="D48" s="32">
        <v>-870625.29</v>
      </c>
      <c r="E48" s="33">
        <f t="shared" si="3"/>
        <v>1113751.8999999999</v>
      </c>
      <c r="F48" s="31">
        <v>256378.56</v>
      </c>
      <c r="G48" s="31">
        <v>256378.56</v>
      </c>
      <c r="H48" s="34">
        <f t="shared" si="4"/>
        <v>857373.33999999985</v>
      </c>
    </row>
    <row r="49" spans="2:8" x14ac:dyDescent="0.2">
      <c r="B49" s="9" t="s">
        <v>53</v>
      </c>
      <c r="C49" s="31">
        <v>0</v>
      </c>
      <c r="D49" s="32">
        <v>0</v>
      </c>
      <c r="E49" s="33">
        <f t="shared" si="3"/>
        <v>0</v>
      </c>
      <c r="F49" s="31"/>
      <c r="G49" s="31">
        <v>0</v>
      </c>
      <c r="H49" s="34">
        <f t="shared" si="4"/>
        <v>0</v>
      </c>
    </row>
    <row r="50" spans="2:8" x14ac:dyDescent="0.2">
      <c r="B50" s="9" t="s">
        <v>54</v>
      </c>
      <c r="C50" s="31">
        <v>1465102.87</v>
      </c>
      <c r="D50" s="32">
        <v>-565102.87</v>
      </c>
      <c r="E50" s="33">
        <f t="shared" si="3"/>
        <v>900000.00000000012</v>
      </c>
      <c r="F50" s="31">
        <v>462945.13</v>
      </c>
      <c r="G50" s="31">
        <v>462945.13</v>
      </c>
      <c r="H50" s="34">
        <f t="shared" si="4"/>
        <v>437054.87000000011</v>
      </c>
    </row>
    <row r="51" spans="2:8" x14ac:dyDescent="0.2">
      <c r="B51" s="9" t="s">
        <v>55</v>
      </c>
      <c r="C51" s="31">
        <v>697668.04</v>
      </c>
      <c r="D51" s="32">
        <v>-118323.11</v>
      </c>
      <c r="E51" s="33">
        <f t="shared" si="3"/>
        <v>579344.93000000005</v>
      </c>
      <c r="F51" s="31">
        <v>0</v>
      </c>
      <c r="G51" s="31">
        <v>0</v>
      </c>
      <c r="H51" s="34">
        <f t="shared" si="4"/>
        <v>579344.93000000005</v>
      </c>
    </row>
    <row r="52" spans="2:8" x14ac:dyDescent="0.2">
      <c r="B52" s="9" t="s">
        <v>56</v>
      </c>
      <c r="C52" s="31">
        <v>0</v>
      </c>
      <c r="D52" s="32">
        <v>0</v>
      </c>
      <c r="E52" s="33">
        <f t="shared" si="3"/>
        <v>0</v>
      </c>
      <c r="F52" s="31"/>
      <c r="G52" s="31">
        <v>0</v>
      </c>
      <c r="H52" s="34">
        <f t="shared" si="4"/>
        <v>0</v>
      </c>
    </row>
    <row r="53" spans="2:8" x14ac:dyDescent="0.2">
      <c r="B53" s="9" t="s">
        <v>57</v>
      </c>
      <c r="C53" s="31">
        <v>460461.19</v>
      </c>
      <c r="D53" s="32">
        <v>0</v>
      </c>
      <c r="E53" s="33">
        <f t="shared" si="3"/>
        <v>460461.19</v>
      </c>
      <c r="F53" s="31">
        <f>263952.26-0.71</f>
        <v>263951.55</v>
      </c>
      <c r="G53" s="31">
        <f>263952.26-0.71</f>
        <v>263951.55</v>
      </c>
      <c r="H53" s="34">
        <f t="shared" si="4"/>
        <v>196509.64</v>
      </c>
    </row>
    <row r="54" spans="2:8" x14ac:dyDescent="0.2">
      <c r="B54" s="9" t="s">
        <v>58</v>
      </c>
      <c r="C54" s="31">
        <v>0</v>
      </c>
      <c r="D54" s="32">
        <v>0</v>
      </c>
      <c r="E54" s="33">
        <f t="shared" si="3"/>
        <v>0</v>
      </c>
      <c r="F54" s="31">
        <v>0</v>
      </c>
      <c r="G54" s="31">
        <v>0</v>
      </c>
      <c r="H54" s="34">
        <f t="shared" si="4"/>
        <v>0</v>
      </c>
    </row>
    <row r="55" spans="2:8" x14ac:dyDescent="0.2">
      <c r="B55" s="9" t="s">
        <v>59</v>
      </c>
      <c r="C55" s="31">
        <v>0</v>
      </c>
      <c r="D55" s="32">
        <v>0</v>
      </c>
      <c r="E55" s="33">
        <f t="shared" si="3"/>
        <v>0</v>
      </c>
      <c r="F55" s="31">
        <v>0</v>
      </c>
      <c r="G55" s="31">
        <v>0</v>
      </c>
      <c r="H55" s="34">
        <f t="shared" si="4"/>
        <v>0</v>
      </c>
    </row>
    <row r="56" spans="2:8" x14ac:dyDescent="0.2">
      <c r="B56" s="9" t="s">
        <v>60</v>
      </c>
      <c r="C56" s="31">
        <v>0</v>
      </c>
      <c r="D56" s="32">
        <v>0</v>
      </c>
      <c r="E56" s="33">
        <f t="shared" si="3"/>
        <v>0</v>
      </c>
      <c r="F56" s="31">
        <v>0</v>
      </c>
      <c r="G56" s="31">
        <v>0</v>
      </c>
      <c r="H56" s="34">
        <f t="shared" si="4"/>
        <v>0</v>
      </c>
    </row>
    <row r="57" spans="2:8" ht="20.100000000000001" customHeight="1" x14ac:dyDescent="0.2">
      <c r="B57" s="6" t="s">
        <v>61</v>
      </c>
      <c r="C57" s="30">
        <f>SUM(C58:C60)</f>
        <v>0</v>
      </c>
      <c r="D57" s="30">
        <f>SUM(D58:D60)</f>
        <v>0</v>
      </c>
      <c r="E57" s="30">
        <f t="shared" si="3"/>
        <v>0</v>
      </c>
      <c r="F57" s="30">
        <f>SUM(F58:F60)</f>
        <v>0</v>
      </c>
      <c r="G57" s="30">
        <f>SUM(G58:G60)</f>
        <v>0</v>
      </c>
      <c r="H57" s="30">
        <f t="shared" si="4"/>
        <v>0</v>
      </c>
    </row>
    <row r="58" spans="2:8" x14ac:dyDescent="0.2">
      <c r="B58" s="9" t="s">
        <v>62</v>
      </c>
      <c r="C58" s="31">
        <v>0</v>
      </c>
      <c r="D58" s="32">
        <v>0</v>
      </c>
      <c r="E58" s="33">
        <f t="shared" si="3"/>
        <v>0</v>
      </c>
      <c r="F58" s="31">
        <v>0</v>
      </c>
      <c r="G58" s="31">
        <v>0</v>
      </c>
      <c r="H58" s="34">
        <f t="shared" si="4"/>
        <v>0</v>
      </c>
    </row>
    <row r="59" spans="2:8" x14ac:dyDescent="0.2">
      <c r="B59" s="9" t="s">
        <v>63</v>
      </c>
      <c r="C59" s="31">
        <v>0</v>
      </c>
      <c r="D59" s="32">
        <v>0</v>
      </c>
      <c r="E59" s="33">
        <f t="shared" si="3"/>
        <v>0</v>
      </c>
      <c r="F59" s="31">
        <v>0</v>
      </c>
      <c r="G59" s="31">
        <v>0</v>
      </c>
      <c r="H59" s="33">
        <f t="shared" si="4"/>
        <v>0</v>
      </c>
    </row>
    <row r="60" spans="2:8" x14ac:dyDescent="0.2">
      <c r="B60" s="9" t="s">
        <v>64</v>
      </c>
      <c r="C60" s="31">
        <v>0</v>
      </c>
      <c r="D60" s="32">
        <v>0</v>
      </c>
      <c r="E60" s="33">
        <f t="shared" si="3"/>
        <v>0</v>
      </c>
      <c r="F60" s="31">
        <v>0</v>
      </c>
      <c r="G60" s="31">
        <v>0</v>
      </c>
      <c r="H60" s="33">
        <f t="shared" si="4"/>
        <v>0</v>
      </c>
    </row>
    <row r="61" spans="2:8" ht="20.100000000000001" customHeight="1" x14ac:dyDescent="0.2">
      <c r="B61" s="7" t="s">
        <v>65</v>
      </c>
      <c r="C61" s="30">
        <f>SUM(C62:C68)</f>
        <v>0</v>
      </c>
      <c r="D61" s="39">
        <f>SUM(D62:D68)</f>
        <v>0</v>
      </c>
      <c r="E61" s="39">
        <f t="shared" si="3"/>
        <v>0</v>
      </c>
      <c r="F61" s="30">
        <f>SUM(F62:F68)</f>
        <v>0</v>
      </c>
      <c r="G61" s="30">
        <f>SUM(G62:G68)</f>
        <v>0</v>
      </c>
      <c r="H61" s="39">
        <f t="shared" si="4"/>
        <v>0</v>
      </c>
    </row>
    <row r="62" spans="2:8" ht="12" customHeight="1" x14ac:dyDescent="0.2">
      <c r="B62" s="9" t="s">
        <v>66</v>
      </c>
      <c r="C62" s="31">
        <v>0</v>
      </c>
      <c r="D62" s="32">
        <v>0</v>
      </c>
      <c r="E62" s="33">
        <f t="shared" si="3"/>
        <v>0</v>
      </c>
      <c r="F62" s="31">
        <v>0</v>
      </c>
      <c r="G62" s="31">
        <v>0</v>
      </c>
      <c r="H62" s="33">
        <f t="shared" si="4"/>
        <v>0</v>
      </c>
    </row>
    <row r="63" spans="2:8" ht="12" customHeight="1" x14ac:dyDescent="0.2">
      <c r="B63" s="9" t="s">
        <v>67</v>
      </c>
      <c r="C63" s="31">
        <v>0</v>
      </c>
      <c r="D63" s="32">
        <v>0</v>
      </c>
      <c r="E63" s="33">
        <f t="shared" si="3"/>
        <v>0</v>
      </c>
      <c r="F63" s="31">
        <v>0</v>
      </c>
      <c r="G63" s="31">
        <v>0</v>
      </c>
      <c r="H63" s="33">
        <f t="shared" si="4"/>
        <v>0</v>
      </c>
    </row>
    <row r="64" spans="2:8" ht="12" customHeight="1" x14ac:dyDescent="0.2">
      <c r="B64" s="9" t="s">
        <v>68</v>
      </c>
      <c r="C64" s="31">
        <v>0</v>
      </c>
      <c r="D64" s="32">
        <v>0</v>
      </c>
      <c r="E64" s="33">
        <f t="shared" si="3"/>
        <v>0</v>
      </c>
      <c r="F64" s="31">
        <v>0</v>
      </c>
      <c r="G64" s="31">
        <v>0</v>
      </c>
      <c r="H64" s="33">
        <f t="shared" si="4"/>
        <v>0</v>
      </c>
    </row>
    <row r="65" spans="2:8" ht="12" customHeight="1" x14ac:dyDescent="0.2">
      <c r="B65" s="9" t="s">
        <v>69</v>
      </c>
      <c r="C65" s="31">
        <v>0</v>
      </c>
      <c r="D65" s="32">
        <v>0</v>
      </c>
      <c r="E65" s="33">
        <f t="shared" si="3"/>
        <v>0</v>
      </c>
      <c r="F65" s="31">
        <v>0</v>
      </c>
      <c r="G65" s="31">
        <v>0</v>
      </c>
      <c r="H65" s="33">
        <f t="shared" si="4"/>
        <v>0</v>
      </c>
    </row>
    <row r="66" spans="2:8" ht="12" customHeight="1" x14ac:dyDescent="0.2">
      <c r="B66" s="9" t="s">
        <v>70</v>
      </c>
      <c r="C66" s="31">
        <v>0</v>
      </c>
      <c r="D66" s="32">
        <v>0</v>
      </c>
      <c r="E66" s="33">
        <f t="shared" si="3"/>
        <v>0</v>
      </c>
      <c r="F66" s="31">
        <v>0</v>
      </c>
      <c r="G66" s="31">
        <v>0</v>
      </c>
      <c r="H66" s="33">
        <f t="shared" si="4"/>
        <v>0</v>
      </c>
    </row>
    <row r="67" spans="2:8" ht="12" customHeight="1" x14ac:dyDescent="0.2">
      <c r="B67" s="9" t="s">
        <v>71</v>
      </c>
      <c r="C67" s="31">
        <v>0</v>
      </c>
      <c r="D67" s="32">
        <v>0</v>
      </c>
      <c r="E67" s="33">
        <f t="shared" si="3"/>
        <v>0</v>
      </c>
      <c r="F67" s="31">
        <v>0</v>
      </c>
      <c r="G67" s="31">
        <v>0</v>
      </c>
      <c r="H67" s="33">
        <f t="shared" si="4"/>
        <v>0</v>
      </c>
    </row>
    <row r="68" spans="2:8" ht="12" customHeight="1" x14ac:dyDescent="0.2">
      <c r="B68" s="9" t="s">
        <v>72</v>
      </c>
      <c r="C68" s="31">
        <v>0</v>
      </c>
      <c r="D68" s="32">
        <v>0</v>
      </c>
      <c r="E68" s="33">
        <f t="shared" si="3"/>
        <v>0</v>
      </c>
      <c r="F68" s="31">
        <v>0</v>
      </c>
      <c r="G68" s="31">
        <v>0</v>
      </c>
      <c r="H68" s="33">
        <f t="shared" si="4"/>
        <v>0</v>
      </c>
    </row>
    <row r="69" spans="2:8" ht="20.100000000000001" customHeight="1" x14ac:dyDescent="0.2">
      <c r="B69" s="7" t="s">
        <v>73</v>
      </c>
      <c r="C69" s="30">
        <f>SUM(C70:C72)</f>
        <v>0</v>
      </c>
      <c r="D69" s="39">
        <f>SUM(D70:D72)</f>
        <v>0</v>
      </c>
      <c r="E69" s="39">
        <f t="shared" si="3"/>
        <v>0</v>
      </c>
      <c r="F69" s="30">
        <f>SUM(F70:F72)</f>
        <v>0</v>
      </c>
      <c r="G69" s="39">
        <f>SUM(G70:G72)</f>
        <v>0</v>
      </c>
      <c r="H69" s="39">
        <f t="shared" si="4"/>
        <v>0</v>
      </c>
    </row>
    <row r="70" spans="2:8" x14ac:dyDescent="0.2">
      <c r="B70" s="11" t="s">
        <v>74</v>
      </c>
      <c r="C70" s="31">
        <v>0</v>
      </c>
      <c r="D70" s="32">
        <v>0</v>
      </c>
      <c r="E70" s="33">
        <f t="shared" si="3"/>
        <v>0</v>
      </c>
      <c r="F70" s="31">
        <v>0</v>
      </c>
      <c r="G70" s="32">
        <v>0</v>
      </c>
      <c r="H70" s="33">
        <f t="shared" si="4"/>
        <v>0</v>
      </c>
    </row>
    <row r="71" spans="2:8" x14ac:dyDescent="0.2">
      <c r="B71" s="11" t="s">
        <v>75</v>
      </c>
      <c r="C71" s="31">
        <v>0</v>
      </c>
      <c r="D71" s="32">
        <v>0</v>
      </c>
      <c r="E71" s="33">
        <f t="shared" si="3"/>
        <v>0</v>
      </c>
      <c r="F71" s="31">
        <v>0</v>
      </c>
      <c r="G71" s="32">
        <v>0</v>
      </c>
      <c r="H71" s="33">
        <f t="shared" si="4"/>
        <v>0</v>
      </c>
    </row>
    <row r="72" spans="2:8" x14ac:dyDescent="0.2">
      <c r="B72" s="11" t="s">
        <v>76</v>
      </c>
      <c r="C72" s="31">
        <v>0</v>
      </c>
      <c r="D72" s="32">
        <v>0</v>
      </c>
      <c r="E72" s="33">
        <f t="shared" si="3"/>
        <v>0</v>
      </c>
      <c r="F72" s="31">
        <v>0</v>
      </c>
      <c r="G72" s="32">
        <v>0</v>
      </c>
      <c r="H72" s="33">
        <f t="shared" si="4"/>
        <v>0</v>
      </c>
    </row>
    <row r="73" spans="2:8" ht="20.100000000000001" customHeight="1" x14ac:dyDescent="0.2">
      <c r="B73" s="6" t="s">
        <v>77</v>
      </c>
      <c r="C73" s="30">
        <f>SUM(C74:C80)</f>
        <v>0</v>
      </c>
      <c r="D73" s="39">
        <f>SUM(D74:D80)</f>
        <v>0</v>
      </c>
      <c r="E73" s="39">
        <f t="shared" si="3"/>
        <v>0</v>
      </c>
      <c r="F73" s="30">
        <f>SUM(F74:F80)</f>
        <v>0</v>
      </c>
      <c r="G73" s="39">
        <f>SUM(G74:G80)</f>
        <v>0</v>
      </c>
      <c r="H73" s="39">
        <f t="shared" ref="H73:H81" si="5">E73-F73</f>
        <v>0</v>
      </c>
    </row>
    <row r="74" spans="2:8" x14ac:dyDescent="0.2">
      <c r="B74" s="9" t="s">
        <v>78</v>
      </c>
      <c r="C74" s="31">
        <v>0</v>
      </c>
      <c r="D74" s="32">
        <v>0</v>
      </c>
      <c r="E74" s="33">
        <f t="shared" si="3"/>
        <v>0</v>
      </c>
      <c r="F74" s="31">
        <v>0</v>
      </c>
      <c r="G74" s="32">
        <v>0</v>
      </c>
      <c r="H74" s="33">
        <f t="shared" si="5"/>
        <v>0</v>
      </c>
    </row>
    <row r="75" spans="2:8" x14ac:dyDescent="0.2">
      <c r="B75" s="9" t="s">
        <v>79</v>
      </c>
      <c r="C75" s="31">
        <v>0</v>
      </c>
      <c r="D75" s="32">
        <v>0</v>
      </c>
      <c r="E75" s="33">
        <f t="shared" si="3"/>
        <v>0</v>
      </c>
      <c r="F75" s="31">
        <v>0</v>
      </c>
      <c r="G75" s="32">
        <v>0</v>
      </c>
      <c r="H75" s="33">
        <f t="shared" si="5"/>
        <v>0</v>
      </c>
    </row>
    <row r="76" spans="2:8" x14ac:dyDescent="0.2">
      <c r="B76" s="9" t="s">
        <v>80</v>
      </c>
      <c r="C76" s="31">
        <v>0</v>
      </c>
      <c r="D76" s="32">
        <v>0</v>
      </c>
      <c r="E76" s="33">
        <f t="shared" si="3"/>
        <v>0</v>
      </c>
      <c r="F76" s="31">
        <v>0</v>
      </c>
      <c r="G76" s="32">
        <v>0</v>
      </c>
      <c r="H76" s="33">
        <f t="shared" si="5"/>
        <v>0</v>
      </c>
    </row>
    <row r="77" spans="2:8" x14ac:dyDescent="0.2">
      <c r="B77" s="9" t="s">
        <v>81</v>
      </c>
      <c r="C77" s="31">
        <v>0</v>
      </c>
      <c r="D77" s="32">
        <v>0</v>
      </c>
      <c r="E77" s="33">
        <f t="shared" si="3"/>
        <v>0</v>
      </c>
      <c r="F77" s="31">
        <v>0</v>
      </c>
      <c r="G77" s="32">
        <v>0</v>
      </c>
      <c r="H77" s="33">
        <f t="shared" si="5"/>
        <v>0</v>
      </c>
    </row>
    <row r="78" spans="2:8" x14ac:dyDescent="0.2">
      <c r="B78" s="9" t="s">
        <v>82</v>
      </c>
      <c r="C78" s="31">
        <v>0</v>
      </c>
      <c r="D78" s="32">
        <v>0</v>
      </c>
      <c r="E78" s="33">
        <f t="shared" si="3"/>
        <v>0</v>
      </c>
      <c r="F78" s="31">
        <v>0</v>
      </c>
      <c r="G78" s="32">
        <v>0</v>
      </c>
      <c r="H78" s="33">
        <f t="shared" si="5"/>
        <v>0</v>
      </c>
    </row>
    <row r="79" spans="2:8" x14ac:dyDescent="0.2">
      <c r="B79" s="9" t="s">
        <v>83</v>
      </c>
      <c r="C79" s="31">
        <v>0</v>
      </c>
      <c r="D79" s="32">
        <v>0</v>
      </c>
      <c r="E79" s="33">
        <f t="shared" si="3"/>
        <v>0</v>
      </c>
      <c r="F79" s="31">
        <v>0</v>
      </c>
      <c r="G79" s="32">
        <v>0</v>
      </c>
      <c r="H79" s="33">
        <f t="shared" si="5"/>
        <v>0</v>
      </c>
    </row>
    <row r="80" spans="2:8" ht="12" customHeight="1" thickBot="1" x14ac:dyDescent="0.25">
      <c r="B80" s="10" t="s">
        <v>84</v>
      </c>
      <c r="C80" s="31">
        <v>0</v>
      </c>
      <c r="D80" s="32">
        <v>0</v>
      </c>
      <c r="E80" s="33">
        <v>0</v>
      </c>
      <c r="F80" s="31">
        <v>0</v>
      </c>
      <c r="G80" s="32">
        <v>0</v>
      </c>
      <c r="H80" s="33">
        <f t="shared" si="5"/>
        <v>0</v>
      </c>
    </row>
    <row r="81" spans="2:9" ht="12.75" thickBot="1" x14ac:dyDescent="0.25">
      <c r="B81" s="8" t="s">
        <v>85</v>
      </c>
      <c r="C81" s="40">
        <f>SUM(C73,C69,C61,C57,C47,C27,C37,C17,C9)</f>
        <v>4576415845.9899998</v>
      </c>
      <c r="D81" s="40">
        <f>SUM(D73,D69,D61,D57,D47,D37,D27,D17,D9)</f>
        <v>3928593950.013474</v>
      </c>
      <c r="E81" s="40">
        <f>C81+D81</f>
        <v>8505009796.0034733</v>
      </c>
      <c r="F81" s="40">
        <f>SUM(F73,F69,F61,F57,F47,F37,F17,F27,F9)</f>
        <v>9367380854.75</v>
      </c>
      <c r="G81" s="40">
        <f>SUM(G73,G69,G61,G57,G47,G37,G27,G17,G9)</f>
        <v>9367380854.75</v>
      </c>
      <c r="H81" s="40">
        <f t="shared" si="5"/>
        <v>-862371058.74652672</v>
      </c>
    </row>
    <row r="83" spans="2:9" s="12" customFormat="1" x14ac:dyDescent="0.2"/>
    <row r="84" spans="2:9" s="12" customFormat="1" x14ac:dyDescent="0.2"/>
    <row r="85" spans="2:9" s="12" customFormat="1" x14ac:dyDescent="0.2"/>
    <row r="86" spans="2:9" s="12" customFormat="1" x14ac:dyDescent="0.2"/>
    <row r="87" spans="2:9" s="12" customFormat="1" x14ac:dyDescent="0.2"/>
    <row r="88" spans="2:9" s="12" customFormat="1" x14ac:dyDescent="0.2"/>
    <row r="89" spans="2:9" s="12" customFormat="1" x14ac:dyDescent="0.2"/>
    <row r="90" spans="2:9" s="12" customFormat="1" ht="15" x14ac:dyDescent="0.25">
      <c r="B90" s="41"/>
      <c r="C90" s="41"/>
      <c r="D90" s="41"/>
      <c r="E90" s="41"/>
      <c r="F90" s="41"/>
      <c r="G90" s="41"/>
      <c r="H90" s="41"/>
      <c r="I90" s="41"/>
    </row>
    <row r="91" spans="2:9" s="12" customFormat="1" ht="15" x14ac:dyDescent="0.25">
      <c r="B91" s="42" t="s">
        <v>88</v>
      </c>
      <c r="C91" s="42"/>
      <c r="D91" s="42"/>
      <c r="E91" s="41"/>
      <c r="F91" s="42" t="s">
        <v>89</v>
      </c>
      <c r="G91" s="41"/>
      <c r="H91" s="41"/>
      <c r="I91" s="41"/>
    </row>
    <row r="92" spans="2:9" s="12" customFormat="1" ht="15" x14ac:dyDescent="0.25">
      <c r="B92" s="42" t="s">
        <v>90</v>
      </c>
      <c r="C92" s="42"/>
      <c r="D92" s="42"/>
      <c r="E92" s="41"/>
      <c r="F92" s="42" t="s">
        <v>91</v>
      </c>
      <c r="G92" s="41"/>
      <c r="H92" s="41"/>
      <c r="I92" s="41"/>
    </row>
    <row r="93" spans="2:9" s="12" customFormat="1" x14ac:dyDescent="0.2"/>
    <row r="94" spans="2:9" s="12" customFormat="1" x14ac:dyDescent="0.2"/>
    <row r="95" spans="2:9" s="12" customFormat="1" x14ac:dyDescent="0.2"/>
    <row r="96" spans="2:9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0866141732283472" right="0" top="0.74803149606299213" bottom="0.74803149606299213" header="0.31496062992125984" footer="0"/>
  <pageSetup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Alma Erika Contreras Coronado</cp:lastModifiedBy>
  <cp:lastPrinted>2022-01-31T19:54:54Z</cp:lastPrinted>
  <dcterms:created xsi:type="dcterms:W3CDTF">2019-12-04T16:22:52Z</dcterms:created>
  <dcterms:modified xsi:type="dcterms:W3CDTF">2022-01-31T19:54:58Z</dcterms:modified>
</cp:coreProperties>
</file>